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6375" windowHeight="6600"/>
  </bookViews>
  <sheets>
    <sheet name="Турслет ПАРК59 Пермь" sheetId="1" r:id="rId1"/>
  </sheets>
  <definedNames>
    <definedName name="Еда" localSheetId="0">#REF!</definedName>
  </definedNames>
  <calcPr calcId="145621" refMode="R1C1"/>
</workbook>
</file>

<file path=xl/calcChain.xml><?xml version="1.0" encoding="utf-8"?>
<calcChain xmlns="http://schemas.openxmlformats.org/spreadsheetml/2006/main">
  <c r="I57" i="1" l="1"/>
  <c r="I60" i="1" s="1"/>
  <c r="H57" i="1"/>
  <c r="G44" i="1"/>
  <c r="G42" i="1"/>
  <c r="G41" i="1"/>
  <c r="G40" i="1"/>
  <c r="G39" i="1"/>
  <c r="G38" i="1"/>
  <c r="G37" i="1"/>
  <c r="G36" i="1"/>
  <c r="G35" i="1"/>
  <c r="M34" i="1"/>
  <c r="L34" i="1"/>
  <c r="D10" i="1" s="1"/>
  <c r="G34" i="1"/>
  <c r="G33" i="1"/>
  <c r="G32" i="1"/>
  <c r="O31" i="1"/>
  <c r="N31" i="1"/>
  <c r="P31" i="1" s="1"/>
  <c r="G31" i="1"/>
  <c r="P30" i="1"/>
  <c r="N30" i="1"/>
  <c r="G30" i="1"/>
  <c r="O29" i="1"/>
  <c r="N29" i="1"/>
  <c r="P29" i="1" s="1"/>
  <c r="G29" i="1"/>
  <c r="N28" i="1"/>
  <c r="P28" i="1" s="1"/>
  <c r="G28" i="1"/>
  <c r="O27" i="1"/>
  <c r="N27" i="1"/>
  <c r="P27" i="1" s="1"/>
  <c r="G27" i="1"/>
  <c r="O26" i="1"/>
  <c r="N26" i="1"/>
  <c r="P26" i="1" s="1"/>
  <c r="G26" i="1"/>
  <c r="O25" i="1"/>
  <c r="N25" i="1"/>
  <c r="P25" i="1" s="1"/>
  <c r="G25" i="1"/>
  <c r="O24" i="1"/>
  <c r="N24" i="1"/>
  <c r="P24" i="1" s="1"/>
  <c r="G24" i="1"/>
  <c r="O23" i="1"/>
  <c r="N23" i="1"/>
  <c r="P23" i="1" s="1"/>
  <c r="G23" i="1"/>
  <c r="O22" i="1"/>
  <c r="N22" i="1"/>
  <c r="N34" i="1" s="1"/>
  <c r="O21" i="1"/>
  <c r="N21" i="1"/>
  <c r="P21" i="1" s="1"/>
  <c r="O20" i="1"/>
  <c r="N20" i="1"/>
  <c r="P20" i="1" s="1"/>
  <c r="G20" i="1"/>
  <c r="O19" i="1"/>
  <c r="N19" i="1"/>
  <c r="P19" i="1" s="1"/>
  <c r="G19" i="1"/>
  <c r="P18" i="1"/>
  <c r="N18" i="1"/>
  <c r="O17" i="1"/>
  <c r="N17" i="1"/>
  <c r="P17" i="1" s="1"/>
  <c r="G17" i="1"/>
  <c r="O16" i="1"/>
  <c r="N16" i="1"/>
  <c r="P16" i="1" s="1"/>
  <c r="G16" i="1"/>
  <c r="O15" i="1"/>
  <c r="N15" i="1"/>
  <c r="P15" i="1" s="1"/>
  <c r="G15" i="1"/>
  <c r="O14" i="1"/>
  <c r="N14" i="1"/>
  <c r="P14" i="1" s="1"/>
  <c r="G14" i="1"/>
  <c r="O13" i="1"/>
  <c r="N13" i="1"/>
  <c r="P13" i="1" s="1"/>
  <c r="G13" i="1"/>
  <c r="O12" i="1"/>
  <c r="N12" i="1"/>
  <c r="P12" i="1" s="1"/>
  <c r="G12" i="1"/>
  <c r="O11" i="1"/>
  <c r="N11" i="1"/>
  <c r="P11" i="1" s="1"/>
  <c r="G11" i="1"/>
  <c r="O10" i="1"/>
  <c r="N10" i="1"/>
  <c r="P10" i="1" s="1"/>
  <c r="E10" i="1"/>
  <c r="G10" i="1" s="1"/>
  <c r="O9" i="1"/>
  <c r="N9" i="1"/>
  <c r="P9" i="1" s="1"/>
  <c r="O8" i="1"/>
  <c r="N8" i="1"/>
  <c r="P7" i="1"/>
  <c r="N7" i="1"/>
  <c r="P6" i="1"/>
  <c r="N6" i="1"/>
  <c r="G6" i="1"/>
  <c r="O5" i="1"/>
  <c r="N5" i="1"/>
  <c r="P5" i="1" s="1"/>
  <c r="G5" i="1"/>
  <c r="O4" i="1"/>
  <c r="N4" i="1"/>
  <c r="G4" i="1"/>
  <c r="O3" i="1"/>
  <c r="N3" i="1"/>
  <c r="P3" i="1" s="1"/>
  <c r="G3" i="1"/>
  <c r="O2" i="1"/>
  <c r="O34" i="1" s="1"/>
  <c r="N2" i="1"/>
  <c r="G2" i="1"/>
  <c r="G57" i="1" s="1"/>
  <c r="P22" i="1" l="1"/>
  <c r="P2" i="1"/>
  <c r="P4" i="1"/>
  <c r="P8" i="1"/>
  <c r="P34" i="1" l="1"/>
</calcChain>
</file>

<file path=xl/sharedStrings.xml><?xml version="1.0" encoding="utf-8"?>
<sst xmlns="http://schemas.openxmlformats.org/spreadsheetml/2006/main" count="129" uniqueCount="119">
  <si>
    <t>Сумма</t>
  </si>
  <si>
    <t>собрано</t>
  </si>
  <si>
    <t>кол-во</t>
  </si>
  <si>
    <t>цена</t>
  </si>
  <si>
    <t>сумма</t>
  </si>
  <si>
    <t>факт</t>
  </si>
  <si>
    <t>план</t>
  </si>
  <si>
    <t>Позывной</t>
  </si>
  <si>
    <t>Взрослых</t>
  </si>
  <si>
    <t>Детей</t>
  </si>
  <si>
    <t>Питание</t>
  </si>
  <si>
    <t>сдали</t>
  </si>
  <si>
    <t>САЛЮТ</t>
  </si>
  <si>
    <t>Лунатик</t>
  </si>
  <si>
    <t>ПИТАНИЕ НА СЛЕТЕ</t>
  </si>
  <si>
    <t>Штопор</t>
  </si>
  <si>
    <t>Ясень</t>
  </si>
  <si>
    <t>Окунь</t>
  </si>
  <si>
    <t>Шах</t>
  </si>
  <si>
    <t>Тагил</t>
  </si>
  <si>
    <t>Фотограф</t>
  </si>
  <si>
    <t>Греча</t>
  </si>
  <si>
    <t>15кг</t>
  </si>
  <si>
    <t>Ужин 09.06</t>
  </si>
  <si>
    <t>Майонез</t>
  </si>
  <si>
    <t>Кетчуп</t>
  </si>
  <si>
    <t>Лук</t>
  </si>
  <si>
    <t>3кг</t>
  </si>
  <si>
    <t>Сахар</t>
  </si>
  <si>
    <t>Чай</t>
  </si>
  <si>
    <t>Кофе</t>
  </si>
  <si>
    <t>Тушенка</t>
  </si>
  <si>
    <t>25б.</t>
  </si>
  <si>
    <t>Матроскин</t>
  </si>
  <si>
    <t>Сок</t>
  </si>
  <si>
    <t>Офсянные хлопья (400г)</t>
  </si>
  <si>
    <t>8кор.</t>
  </si>
  <si>
    <t>Мин.вода</t>
  </si>
  <si>
    <r>
      <rPr>
        <b/>
        <sz val="9"/>
        <rFont val="Calibri"/>
        <family val="2"/>
        <charset val="204"/>
      </rPr>
      <t>Завтрак 11.06</t>
    </r>
    <r>
      <rPr>
        <sz val="11"/>
        <color rgb="FF000000"/>
        <rFont val="Calibri"/>
      </rPr>
      <t xml:space="preserve">
15-18л. воды вскипятить. В кипяток всыпатьи влить, перемешать, довести до кипения. Снять с огня настоять 15 минут.</t>
    </r>
  </si>
  <si>
    <t>Сусанин</t>
  </si>
  <si>
    <t>на 2л.: 1 апальсин, 0,5 лимона, 6 гвоздики, 1 корицы, 200 сахара</t>
  </si>
  <si>
    <t>Сгущенка</t>
  </si>
  <si>
    <t>8б.</t>
  </si>
  <si>
    <t>Сирота</t>
  </si>
  <si>
    <t>Молоко концентр.</t>
  </si>
  <si>
    <t>5б.</t>
  </si>
  <si>
    <t>ОРИОН-81</t>
  </si>
  <si>
    <t>изюм</t>
  </si>
  <si>
    <t>1кг.</t>
  </si>
  <si>
    <t>Здоровяк</t>
  </si>
  <si>
    <t>Шашлык (чел.)</t>
  </si>
  <si>
    <t>0,5 на человеа</t>
  </si>
  <si>
    <t xml:space="preserve">Печатник </t>
  </si>
  <si>
    <t>Пиво</t>
  </si>
  <si>
    <t>Приправы для шашлыка</t>
  </si>
  <si>
    <t>Эдельвейс</t>
  </si>
  <si>
    <t>2 больш</t>
  </si>
  <si>
    <t>Радуга</t>
  </si>
  <si>
    <t>Инструктор</t>
  </si>
  <si>
    <t>Баранина</t>
  </si>
  <si>
    <r>
      <rPr>
        <b/>
        <sz val="11"/>
        <rFont val="Calibri"/>
        <family val="2"/>
        <charset val="204"/>
      </rPr>
      <t>Клубное блюдо</t>
    </r>
    <r>
      <rPr>
        <sz val="11"/>
        <color rgb="FF000000"/>
        <rFont val="Calibri"/>
      </rPr>
      <t xml:space="preserve"> - 
Плов</t>
    </r>
  </si>
  <si>
    <t>Печенье</t>
  </si>
  <si>
    <t>Рис</t>
  </si>
  <si>
    <t>ПАНДА</t>
  </si>
  <si>
    <t>Морковь</t>
  </si>
  <si>
    <t>Рыцарь</t>
  </si>
  <si>
    <t>Чеснок</t>
  </si>
  <si>
    <t>5-6шт.</t>
  </si>
  <si>
    <t>Атомик</t>
  </si>
  <si>
    <t>Острый перец</t>
  </si>
  <si>
    <t>3-4шт.</t>
  </si>
  <si>
    <t>Бонни-М</t>
  </si>
  <si>
    <t>р. масло</t>
  </si>
  <si>
    <t>1л.</t>
  </si>
  <si>
    <t>Маляр</t>
  </si>
  <si>
    <t>Зира, барбарис</t>
  </si>
  <si>
    <t>2ст.л.</t>
  </si>
  <si>
    <t>ОВОЩИ-ФРУКТЫ</t>
  </si>
  <si>
    <t>Магнит</t>
  </si>
  <si>
    <t>помидоры</t>
  </si>
  <si>
    <t>5 кг.</t>
  </si>
  <si>
    <t>Татарин</t>
  </si>
  <si>
    <t>огурцы</t>
  </si>
  <si>
    <t>Листик</t>
  </si>
  <si>
    <t>Яблоки</t>
  </si>
  <si>
    <t>4 кг.</t>
  </si>
  <si>
    <t xml:space="preserve">Глобус </t>
  </si>
  <si>
    <t>Апельсины</t>
  </si>
  <si>
    <t>3 кг.</t>
  </si>
  <si>
    <t>Лимоны</t>
  </si>
  <si>
    <t>5 шт.</t>
  </si>
  <si>
    <t>СЛАВЯНКА</t>
  </si>
  <si>
    <t>Колбаса копченая</t>
  </si>
  <si>
    <t>3 кг</t>
  </si>
  <si>
    <t>Отличнiкъ</t>
  </si>
  <si>
    <t>Сыр тверд</t>
  </si>
  <si>
    <t>Атаман</t>
  </si>
  <si>
    <t>Сыр плавл</t>
  </si>
  <si>
    <t>3 б x 0.5</t>
  </si>
  <si>
    <t>Гамбит</t>
  </si>
  <si>
    <t>масло</t>
  </si>
  <si>
    <t>1кг</t>
  </si>
  <si>
    <t>1 кг уп</t>
  </si>
  <si>
    <t>150пак</t>
  </si>
  <si>
    <t>2 упак</t>
  </si>
  <si>
    <t>хлеб</t>
  </si>
  <si>
    <t>3 лотка</t>
  </si>
  <si>
    <t>30л</t>
  </si>
  <si>
    <t>50бут.</t>
  </si>
  <si>
    <t>Конфеты</t>
  </si>
  <si>
    <t>алкоголь</t>
  </si>
  <si>
    <t>10л.</t>
  </si>
  <si>
    <t>80л.</t>
  </si>
  <si>
    <t>вино</t>
  </si>
  <si>
    <t xml:space="preserve">18л. </t>
  </si>
  <si>
    <t>Приправа глинтвейн</t>
  </si>
  <si>
    <t>Уголь</t>
  </si>
  <si>
    <t>10*2</t>
  </si>
  <si>
    <t>на остатке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</si>
</sst>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1"/>
      <color rgb="FF000000"/>
      <name val="&quot;Lucida Grande&quot;"/>
    </font>
    <font>
      <sz val="11"/>
      <name val="Arial"/>
      <family val="2"/>
      <charset val="204"/>
    </font>
    <font>
      <b/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0" fillId="0" borderId="0" xfId="0" applyFont="1" applyAlignme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0" xfId="0" applyFont="1" applyAlignment="1"/>
    <xf numFmtId="0" fontId="7" fillId="0" borderId="0" xfId="0" applyFont="1" applyAlignment="1"/>
    <xf numFmtId="0" fontId="5" fillId="0" borderId="1" xfId="0" applyFont="1" applyBorder="1" applyAlignment="1"/>
    <xf numFmtId="0" fontId="9" fillId="0" borderId="0" xfId="0" applyFont="1" applyAlignment="1"/>
    <xf numFmtId="0" fontId="5" fillId="0" borderId="1" xfId="0" applyFont="1" applyBorder="1" applyAlignment="1"/>
    <xf numFmtId="0" fontId="9" fillId="0" borderId="0" xfId="0" applyFont="1" applyAlignment="1"/>
    <xf numFmtId="0" fontId="1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0" fontId="11" fillId="0" borderId="1" xfId="0" applyFont="1" applyBorder="1" applyAlignment="1"/>
    <xf numFmtId="0" fontId="0" fillId="0" borderId="1" xfId="0" applyFont="1" applyBorder="1" applyAlignment="1"/>
    <xf numFmtId="0" fontId="11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11" fillId="0" borderId="1" xfId="0" applyFont="1" applyBorder="1" applyAlignment="1"/>
    <xf numFmtId="0" fontId="6" fillId="0" borderId="1" xfId="0" applyFont="1" applyBorder="1" applyAlignment="1"/>
    <xf numFmtId="0" fontId="11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10" fillId="0" borderId="2" xfId="0" applyFont="1" applyBorder="1" applyAlignment="1">
      <alignment vertical="top" wrapText="1"/>
    </xf>
    <xf numFmtId="0" fontId="2" fillId="0" borderId="3" xfId="0" applyFont="1" applyBorder="1"/>
    <xf numFmtId="0" fontId="2" fillId="0" borderId="4" xfId="0" applyFont="1" applyBorder="1"/>
    <xf numFmtId="0" fontId="8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workbookViewId="0">
      <selection activeCell="I22" sqref="I22:I27"/>
    </sheetView>
  </sheetViews>
  <sheetFormatPr defaultColWidth="17.28515625" defaultRowHeight="15" customHeight="1"/>
  <cols>
    <col min="1" max="1" width="21" customWidth="1"/>
    <col min="2" max="2" width="6" customWidth="1"/>
    <col min="3" max="3" width="20.42578125" customWidth="1"/>
    <col min="4" max="4" width="12.42578125" customWidth="1"/>
    <col min="5" max="5" width="7.140625" customWidth="1"/>
    <col min="6" max="6" width="5.5703125" customWidth="1"/>
    <col min="7" max="7" width="9.7109375" customWidth="1"/>
    <col min="8" max="8" width="9.5703125" customWidth="1"/>
    <col min="9" max="9" width="20" customWidth="1"/>
    <col min="10" max="10" width="8.7109375" customWidth="1"/>
    <col min="11" max="11" width="19.42578125" customWidth="1"/>
    <col min="12" max="12" width="8.7109375" customWidth="1"/>
    <col min="13" max="13" width="9.7109375" customWidth="1"/>
    <col min="14" max="30" width="8.7109375" customWidth="1"/>
  </cols>
  <sheetData>
    <row r="1" spans="1:19">
      <c r="A1" s="1"/>
      <c r="B1" s="3"/>
      <c r="C1" s="3"/>
      <c r="D1" s="7"/>
      <c r="E1" s="8" t="s">
        <v>2</v>
      </c>
      <c r="F1" s="8" t="s">
        <v>3</v>
      </c>
      <c r="G1" s="8" t="s">
        <v>4</v>
      </c>
      <c r="H1" s="9" t="s">
        <v>5</v>
      </c>
      <c r="I1" s="8"/>
      <c r="K1" s="2" t="s">
        <v>7</v>
      </c>
      <c r="L1" s="2" t="s">
        <v>8</v>
      </c>
      <c r="M1" s="2" t="s">
        <v>9</v>
      </c>
      <c r="N1" s="10"/>
      <c r="O1" s="11" t="s">
        <v>10</v>
      </c>
      <c r="P1" s="11" t="s">
        <v>0</v>
      </c>
      <c r="Q1" s="15" t="s">
        <v>11</v>
      </c>
      <c r="R1" s="17"/>
    </row>
    <row r="2" spans="1:19" ht="15.75">
      <c r="A2" s="5"/>
      <c r="B2" s="18"/>
      <c r="C2" s="4" t="s">
        <v>14</v>
      </c>
      <c r="D2" s="19"/>
      <c r="E2" s="11">
        <v>49</v>
      </c>
      <c r="F2" s="11">
        <v>500</v>
      </c>
      <c r="G2" s="13">
        <f t="shared" ref="G2:G5" si="0">E2*F2</f>
        <v>24500</v>
      </c>
      <c r="H2" s="10"/>
      <c r="I2" s="20"/>
      <c r="J2" s="12">
        <v>1</v>
      </c>
      <c r="K2" s="21" t="s">
        <v>16</v>
      </c>
      <c r="L2" s="22">
        <v>1</v>
      </c>
      <c r="M2" s="23">
        <v>1</v>
      </c>
      <c r="N2" s="10">
        <f t="shared" ref="N2:N31" si="1">L2*1000</f>
        <v>1000</v>
      </c>
      <c r="O2" s="11">
        <f t="shared" ref="O2:O5" si="2">L2*500</f>
        <v>500</v>
      </c>
      <c r="P2" s="13">
        <f t="shared" ref="P2:P31" si="3">N2+O2</f>
        <v>1500</v>
      </c>
      <c r="Q2" s="11"/>
      <c r="R2" s="24"/>
      <c r="S2" s="25"/>
    </row>
    <row r="3" spans="1:19" ht="16.5" customHeight="1">
      <c r="A3" s="5"/>
      <c r="B3" s="18"/>
      <c r="C3" s="4" t="s">
        <v>21</v>
      </c>
      <c r="D3" s="19" t="s">
        <v>22</v>
      </c>
      <c r="E3" s="11">
        <v>15</v>
      </c>
      <c r="F3" s="11">
        <v>50</v>
      </c>
      <c r="G3" s="13">
        <f t="shared" si="0"/>
        <v>750</v>
      </c>
      <c r="H3" s="11"/>
      <c r="I3" s="54" t="s">
        <v>23</v>
      </c>
      <c r="J3" s="12">
        <v>2</v>
      </c>
      <c r="K3" s="26" t="s">
        <v>20</v>
      </c>
      <c r="L3" s="22">
        <v>1</v>
      </c>
      <c r="M3" s="26">
        <v>0</v>
      </c>
      <c r="N3" s="10">
        <f t="shared" si="1"/>
        <v>1000</v>
      </c>
      <c r="O3" s="11">
        <f t="shared" si="2"/>
        <v>500</v>
      </c>
      <c r="P3" s="13">
        <f t="shared" si="3"/>
        <v>1500</v>
      </c>
      <c r="Q3" s="11"/>
      <c r="R3" s="24"/>
      <c r="S3" s="27"/>
    </row>
    <row r="4" spans="1:19">
      <c r="A4" s="5"/>
      <c r="B4" s="18"/>
      <c r="C4" s="4" t="s">
        <v>26</v>
      </c>
      <c r="D4" s="19" t="s">
        <v>27</v>
      </c>
      <c r="E4" s="11">
        <v>3</v>
      </c>
      <c r="F4" s="11">
        <v>30</v>
      </c>
      <c r="G4" s="13">
        <f t="shared" si="0"/>
        <v>90</v>
      </c>
      <c r="H4" s="11"/>
      <c r="I4" s="52"/>
      <c r="J4" s="12">
        <v>3</v>
      </c>
      <c r="K4" s="28" t="s">
        <v>12</v>
      </c>
      <c r="L4" s="22">
        <v>2</v>
      </c>
      <c r="M4" s="23">
        <v>0</v>
      </c>
      <c r="N4" s="10">
        <f t="shared" si="1"/>
        <v>2000</v>
      </c>
      <c r="O4" s="11">
        <f t="shared" si="2"/>
        <v>1000</v>
      </c>
      <c r="P4" s="13">
        <f t="shared" si="3"/>
        <v>3000</v>
      </c>
      <c r="Q4" s="11"/>
      <c r="R4" s="24"/>
      <c r="S4" s="29"/>
    </row>
    <row r="5" spans="1:19">
      <c r="A5" s="5"/>
      <c r="B5" s="18"/>
      <c r="C5" s="4" t="s">
        <v>31</v>
      </c>
      <c r="D5" s="19" t="s">
        <v>32</v>
      </c>
      <c r="E5" s="11">
        <v>25</v>
      </c>
      <c r="F5" s="11">
        <v>100</v>
      </c>
      <c r="G5" s="13">
        <f t="shared" si="0"/>
        <v>2500</v>
      </c>
      <c r="H5" s="11"/>
      <c r="I5" s="53"/>
      <c r="J5" s="12">
        <v>4</v>
      </c>
      <c r="K5" s="28" t="s">
        <v>33</v>
      </c>
      <c r="L5" s="22">
        <v>1</v>
      </c>
      <c r="M5" s="26">
        <v>0</v>
      </c>
      <c r="N5" s="10">
        <f t="shared" si="1"/>
        <v>1000</v>
      </c>
      <c r="O5" s="11">
        <f t="shared" si="2"/>
        <v>500</v>
      </c>
      <c r="P5" s="13">
        <f t="shared" si="3"/>
        <v>1500</v>
      </c>
      <c r="Q5" s="11"/>
      <c r="R5" s="24"/>
      <c r="S5" s="29"/>
    </row>
    <row r="6" spans="1:19" ht="15.75">
      <c r="A6" s="5"/>
      <c r="B6" s="18"/>
      <c r="C6" s="4" t="s">
        <v>35</v>
      </c>
      <c r="D6" s="19" t="s">
        <v>36</v>
      </c>
      <c r="E6" s="11">
        <v>8</v>
      </c>
      <c r="F6" s="10">
        <v>50</v>
      </c>
      <c r="G6" s="3">
        <f>E6*F6:F7</f>
        <v>400</v>
      </c>
      <c r="H6" s="10"/>
      <c r="I6" s="51" t="s">
        <v>38</v>
      </c>
      <c r="J6" s="12">
        <v>5</v>
      </c>
      <c r="K6" s="28" t="s">
        <v>39</v>
      </c>
      <c r="L6" s="22">
        <v>1</v>
      </c>
      <c r="M6" s="23">
        <v>0</v>
      </c>
      <c r="N6" s="10">
        <f t="shared" si="1"/>
        <v>1000</v>
      </c>
      <c r="O6" s="11"/>
      <c r="P6" s="13">
        <f t="shared" si="3"/>
        <v>1000</v>
      </c>
      <c r="Q6" s="11"/>
      <c r="R6" s="24"/>
      <c r="S6" s="25"/>
    </row>
    <row r="7" spans="1:19">
      <c r="A7" s="1"/>
      <c r="B7" s="19"/>
      <c r="C7" s="4" t="s">
        <v>41</v>
      </c>
      <c r="D7" s="19" t="s">
        <v>42</v>
      </c>
      <c r="E7" s="11">
        <v>8</v>
      </c>
      <c r="F7" s="10">
        <v>50</v>
      </c>
      <c r="G7" s="13">
        <v>600</v>
      </c>
      <c r="H7" s="10"/>
      <c r="I7" s="52"/>
      <c r="J7" s="12">
        <v>6</v>
      </c>
      <c r="K7" s="28" t="s">
        <v>43</v>
      </c>
      <c r="L7" s="22">
        <v>1</v>
      </c>
      <c r="M7" s="23">
        <v>0</v>
      </c>
      <c r="N7" s="10">
        <f t="shared" si="1"/>
        <v>1000</v>
      </c>
      <c r="O7" s="11"/>
      <c r="P7" s="13">
        <f t="shared" si="3"/>
        <v>1000</v>
      </c>
      <c r="Q7" s="11"/>
      <c r="R7" s="24"/>
      <c r="S7" s="27"/>
    </row>
    <row r="8" spans="1:19">
      <c r="A8" s="1"/>
      <c r="B8" s="18"/>
      <c r="C8" s="4" t="s">
        <v>44</v>
      </c>
      <c r="D8" s="19" t="s">
        <v>45</v>
      </c>
      <c r="E8" s="11">
        <v>5</v>
      </c>
      <c r="F8" s="10">
        <v>50</v>
      </c>
      <c r="G8" s="13">
        <v>300</v>
      </c>
      <c r="H8" s="19"/>
      <c r="I8" s="52"/>
      <c r="J8" s="12">
        <v>7</v>
      </c>
      <c r="K8" s="28" t="s">
        <v>46</v>
      </c>
      <c r="L8" s="23">
        <v>3</v>
      </c>
      <c r="M8" s="23">
        <v>1</v>
      </c>
      <c r="N8" s="10">
        <f t="shared" si="1"/>
        <v>3000</v>
      </c>
      <c r="O8" s="11">
        <f t="shared" ref="O8:O17" si="4">L8*500</f>
        <v>1500</v>
      </c>
      <c r="P8" s="13">
        <f t="shared" si="3"/>
        <v>4500</v>
      </c>
      <c r="Q8" s="11"/>
      <c r="R8" s="24"/>
      <c r="S8" s="27"/>
    </row>
    <row r="9" spans="1:19">
      <c r="A9" s="5"/>
      <c r="B9" s="19"/>
      <c r="C9" s="2" t="s">
        <v>47</v>
      </c>
      <c r="D9" s="7" t="s">
        <v>48</v>
      </c>
      <c r="E9" s="13">
        <v>1</v>
      </c>
      <c r="F9" s="13"/>
      <c r="G9" s="13">
        <v>200</v>
      </c>
      <c r="H9" s="7"/>
      <c r="I9" s="53"/>
      <c r="J9" s="12">
        <v>8</v>
      </c>
      <c r="K9" s="28" t="s">
        <v>49</v>
      </c>
      <c r="L9" s="22">
        <v>2</v>
      </c>
      <c r="M9" s="23">
        <v>2</v>
      </c>
      <c r="N9" s="10">
        <f t="shared" si="1"/>
        <v>2000</v>
      </c>
      <c r="O9" s="11">
        <f t="shared" si="4"/>
        <v>1000</v>
      </c>
      <c r="P9" s="13">
        <f t="shared" si="3"/>
        <v>3000</v>
      </c>
      <c r="Q9" s="11"/>
      <c r="R9" s="24"/>
      <c r="S9" s="29"/>
    </row>
    <row r="10" spans="1:19">
      <c r="A10" s="5"/>
      <c r="B10" s="19"/>
      <c r="C10" s="4" t="s">
        <v>50</v>
      </c>
      <c r="D10" s="7">
        <f>L34+M34/2</f>
        <v>58.5</v>
      </c>
      <c r="E10" s="13">
        <f>L34/2+M34/2/2</f>
        <v>29.25</v>
      </c>
      <c r="F10" s="13">
        <v>400</v>
      </c>
      <c r="G10" s="3">
        <f t="shared" ref="G10:G17" si="5">E10*F10</f>
        <v>11700</v>
      </c>
      <c r="H10" s="6"/>
      <c r="I10" s="30" t="s">
        <v>51</v>
      </c>
      <c r="J10" s="12">
        <v>9</v>
      </c>
      <c r="K10" s="28" t="s">
        <v>52</v>
      </c>
      <c r="L10" s="22">
        <v>3</v>
      </c>
      <c r="M10" s="26">
        <v>0</v>
      </c>
      <c r="N10" s="10">
        <f t="shared" si="1"/>
        <v>3000</v>
      </c>
      <c r="O10" s="11">
        <f t="shared" si="4"/>
        <v>1500</v>
      </c>
      <c r="P10" s="13">
        <f t="shared" si="3"/>
        <v>4500</v>
      </c>
      <c r="Q10" s="11"/>
      <c r="R10" s="24"/>
      <c r="S10" s="16"/>
    </row>
    <row r="11" spans="1:19" ht="15.75">
      <c r="A11" s="5"/>
      <c r="B11" s="18"/>
      <c r="C11" s="4" t="s">
        <v>54</v>
      </c>
      <c r="D11" s="7"/>
      <c r="E11" s="13">
        <v>8</v>
      </c>
      <c r="F11" s="13">
        <v>125</v>
      </c>
      <c r="G11" s="3">
        <f t="shared" si="5"/>
        <v>1000</v>
      </c>
      <c r="H11" s="7"/>
      <c r="I11" s="3"/>
      <c r="J11" s="12">
        <v>10</v>
      </c>
      <c r="K11" s="28" t="s">
        <v>55</v>
      </c>
      <c r="L11" s="23">
        <v>1</v>
      </c>
      <c r="M11" s="23">
        <v>1</v>
      </c>
      <c r="N11" s="10">
        <f t="shared" si="1"/>
        <v>1000</v>
      </c>
      <c r="O11" s="11">
        <f t="shared" si="4"/>
        <v>500</v>
      </c>
      <c r="P11" s="13">
        <f t="shared" si="3"/>
        <v>1500</v>
      </c>
      <c r="Q11" s="11"/>
      <c r="R11" s="24"/>
      <c r="S11" s="25"/>
    </row>
    <row r="12" spans="1:19">
      <c r="A12" s="1"/>
      <c r="B12" s="18"/>
      <c r="C12" s="2" t="s">
        <v>24</v>
      </c>
      <c r="D12" s="7" t="s">
        <v>56</v>
      </c>
      <c r="E12" s="13">
        <v>2</v>
      </c>
      <c r="F12" s="13">
        <v>100</v>
      </c>
      <c r="G12" s="3">
        <f t="shared" si="5"/>
        <v>200</v>
      </c>
      <c r="H12" s="7"/>
      <c r="I12" s="13"/>
      <c r="J12" s="12">
        <v>11</v>
      </c>
      <c r="K12" s="28" t="s">
        <v>57</v>
      </c>
      <c r="L12" s="26">
        <v>1</v>
      </c>
      <c r="M12" s="26">
        <v>0</v>
      </c>
      <c r="N12" s="10">
        <f t="shared" si="1"/>
        <v>1000</v>
      </c>
      <c r="O12" s="11">
        <f t="shared" si="4"/>
        <v>500</v>
      </c>
      <c r="P12" s="13">
        <f t="shared" si="3"/>
        <v>1500</v>
      </c>
      <c r="Q12" s="11"/>
      <c r="R12" s="24"/>
      <c r="S12" s="27"/>
    </row>
    <row r="13" spans="1:19">
      <c r="A13" s="1"/>
      <c r="B13" s="18"/>
      <c r="C13" s="2" t="s">
        <v>25</v>
      </c>
      <c r="D13" s="7" t="s">
        <v>56</v>
      </c>
      <c r="E13" s="13">
        <v>2</v>
      </c>
      <c r="F13" s="13">
        <v>150</v>
      </c>
      <c r="G13" s="3">
        <f t="shared" si="5"/>
        <v>300</v>
      </c>
      <c r="H13" s="7"/>
      <c r="I13" s="13"/>
      <c r="J13" s="12">
        <v>12</v>
      </c>
      <c r="K13" s="28" t="s">
        <v>58</v>
      </c>
      <c r="L13" s="23">
        <v>1</v>
      </c>
      <c r="M13" s="23">
        <v>1</v>
      </c>
      <c r="N13" s="10">
        <f t="shared" si="1"/>
        <v>1000</v>
      </c>
      <c r="O13" s="11">
        <f t="shared" si="4"/>
        <v>500</v>
      </c>
      <c r="P13" s="13">
        <f t="shared" si="3"/>
        <v>1500</v>
      </c>
      <c r="Q13" s="11"/>
      <c r="R13" s="24"/>
    </row>
    <row r="14" spans="1:19">
      <c r="A14" s="1"/>
      <c r="B14" s="18"/>
      <c r="C14" s="4" t="s">
        <v>59</v>
      </c>
      <c r="D14" s="7" t="s">
        <v>27</v>
      </c>
      <c r="E14" s="13">
        <v>3</v>
      </c>
      <c r="F14" s="13">
        <v>500</v>
      </c>
      <c r="G14" s="3">
        <f t="shared" si="5"/>
        <v>1500</v>
      </c>
      <c r="H14" s="7"/>
      <c r="I14" s="56" t="s">
        <v>60</v>
      </c>
      <c r="J14" s="12">
        <v>13</v>
      </c>
      <c r="K14" s="28" t="s">
        <v>15</v>
      </c>
      <c r="L14" s="22">
        <v>2</v>
      </c>
      <c r="M14" s="23">
        <v>0</v>
      </c>
      <c r="N14" s="10">
        <f t="shared" si="1"/>
        <v>2000</v>
      </c>
      <c r="O14" s="11">
        <f t="shared" si="4"/>
        <v>1000</v>
      </c>
      <c r="P14" s="13">
        <f t="shared" si="3"/>
        <v>3000</v>
      </c>
      <c r="Q14" s="11"/>
      <c r="R14" s="24"/>
    </row>
    <row r="15" spans="1:19">
      <c r="A15" s="1"/>
      <c r="B15" s="31"/>
      <c r="C15" s="4" t="s">
        <v>62</v>
      </c>
      <c r="D15" s="7" t="s">
        <v>27</v>
      </c>
      <c r="E15" s="13">
        <v>3</v>
      </c>
      <c r="F15" s="13">
        <v>100</v>
      </c>
      <c r="G15" s="3">
        <f t="shared" si="5"/>
        <v>300</v>
      </c>
      <c r="H15" s="7"/>
      <c r="I15" s="52"/>
      <c r="J15" s="12">
        <v>14</v>
      </c>
      <c r="K15" s="28" t="s">
        <v>63</v>
      </c>
      <c r="L15" s="23">
        <v>2</v>
      </c>
      <c r="M15" s="23">
        <v>1</v>
      </c>
      <c r="N15" s="10">
        <f t="shared" si="1"/>
        <v>2000</v>
      </c>
      <c r="O15" s="11">
        <f t="shared" si="4"/>
        <v>1000</v>
      </c>
      <c r="P15" s="13">
        <f t="shared" si="3"/>
        <v>3000</v>
      </c>
      <c r="Q15" s="11"/>
      <c r="R15" s="24"/>
    </row>
    <row r="16" spans="1:19">
      <c r="A16" s="1"/>
      <c r="B16" s="31"/>
      <c r="C16" s="2" t="s">
        <v>64</v>
      </c>
      <c r="D16" s="7" t="s">
        <v>27</v>
      </c>
      <c r="E16" s="13">
        <v>3</v>
      </c>
      <c r="F16" s="13">
        <v>30</v>
      </c>
      <c r="G16" s="3">
        <f t="shared" si="5"/>
        <v>90</v>
      </c>
      <c r="H16" s="6"/>
      <c r="I16" s="52"/>
      <c r="J16" s="12">
        <v>15</v>
      </c>
      <c r="K16" s="28" t="s">
        <v>13</v>
      </c>
      <c r="L16" s="22">
        <v>2</v>
      </c>
      <c r="M16" s="23">
        <v>0</v>
      </c>
      <c r="N16" s="10">
        <f t="shared" si="1"/>
        <v>2000</v>
      </c>
      <c r="O16" s="11">
        <f t="shared" si="4"/>
        <v>1000</v>
      </c>
      <c r="P16" s="13">
        <f t="shared" si="3"/>
        <v>3000</v>
      </c>
      <c r="Q16" s="11"/>
      <c r="R16" s="24"/>
    </row>
    <row r="17" spans="1:30">
      <c r="A17" s="5"/>
      <c r="B17" s="31"/>
      <c r="C17" s="2" t="s">
        <v>26</v>
      </c>
      <c r="D17" s="7" t="s">
        <v>27</v>
      </c>
      <c r="E17" s="13">
        <v>3</v>
      </c>
      <c r="F17" s="13">
        <v>30</v>
      </c>
      <c r="G17" s="3">
        <f t="shared" si="5"/>
        <v>90</v>
      </c>
      <c r="H17" s="6"/>
      <c r="I17" s="52"/>
      <c r="J17" s="12">
        <v>16</v>
      </c>
      <c r="K17" s="28" t="s">
        <v>65</v>
      </c>
      <c r="L17" s="22">
        <v>1</v>
      </c>
      <c r="M17" s="23">
        <v>2</v>
      </c>
      <c r="N17" s="10">
        <f t="shared" si="1"/>
        <v>1000</v>
      </c>
      <c r="O17" s="11">
        <f t="shared" si="4"/>
        <v>500</v>
      </c>
      <c r="P17" s="13">
        <f t="shared" si="3"/>
        <v>1500</v>
      </c>
      <c r="Q17" s="11"/>
      <c r="R17" s="24"/>
    </row>
    <row r="18" spans="1:30">
      <c r="A18" s="5"/>
      <c r="B18" s="31"/>
      <c r="C18" s="2" t="s">
        <v>66</v>
      </c>
      <c r="D18" s="19" t="s">
        <v>67</v>
      </c>
      <c r="E18" s="13"/>
      <c r="F18" s="13"/>
      <c r="G18" s="13">
        <v>50</v>
      </c>
      <c r="H18" s="7"/>
      <c r="I18" s="52"/>
      <c r="J18" s="12">
        <v>17</v>
      </c>
      <c r="K18" s="28" t="s">
        <v>68</v>
      </c>
      <c r="L18" s="23">
        <v>1</v>
      </c>
      <c r="M18" s="23">
        <v>1</v>
      </c>
      <c r="N18" s="10">
        <f t="shared" si="1"/>
        <v>1000</v>
      </c>
      <c r="O18" s="11"/>
      <c r="P18" s="13">
        <f t="shared" si="3"/>
        <v>1000</v>
      </c>
      <c r="Q18" s="11"/>
      <c r="R18" s="24"/>
    </row>
    <row r="19" spans="1:30">
      <c r="A19" s="5"/>
      <c r="B19" s="18"/>
      <c r="C19" s="2" t="s">
        <v>69</v>
      </c>
      <c r="D19" s="19" t="s">
        <v>70</v>
      </c>
      <c r="E19" s="13"/>
      <c r="F19" s="13"/>
      <c r="G19" s="3">
        <f t="shared" ref="G19:G20" si="6">E19*F19</f>
        <v>0</v>
      </c>
      <c r="H19" s="10"/>
      <c r="I19" s="52"/>
      <c r="J19" s="12">
        <v>18</v>
      </c>
      <c r="K19" s="28" t="s">
        <v>71</v>
      </c>
      <c r="L19" s="22">
        <v>2</v>
      </c>
      <c r="M19" s="26">
        <v>0</v>
      </c>
      <c r="N19" s="10">
        <f t="shared" si="1"/>
        <v>2000</v>
      </c>
      <c r="O19" s="11">
        <f t="shared" ref="O19:O27" si="7">L19*500</f>
        <v>1000</v>
      </c>
      <c r="P19" s="13">
        <f t="shared" si="3"/>
        <v>3000</v>
      </c>
      <c r="Q19" s="32"/>
      <c r="R19" s="24"/>
      <c r="S19" s="1"/>
    </row>
    <row r="20" spans="1:30" ht="15.75" customHeight="1">
      <c r="A20" s="5"/>
      <c r="B20" s="19"/>
      <c r="C20" s="4" t="s">
        <v>72</v>
      </c>
      <c r="D20" s="19" t="s">
        <v>73</v>
      </c>
      <c r="E20" s="13">
        <v>1</v>
      </c>
      <c r="F20" s="13">
        <v>100</v>
      </c>
      <c r="G20" s="3">
        <f t="shared" si="6"/>
        <v>100</v>
      </c>
      <c r="H20" s="11"/>
      <c r="I20" s="52"/>
      <c r="J20" s="12">
        <v>19</v>
      </c>
      <c r="K20" s="28" t="s">
        <v>74</v>
      </c>
      <c r="L20" s="23">
        <v>2</v>
      </c>
      <c r="M20" s="23">
        <v>1</v>
      </c>
      <c r="N20" s="10">
        <f t="shared" si="1"/>
        <v>2000</v>
      </c>
      <c r="O20" s="11">
        <f t="shared" si="7"/>
        <v>1000</v>
      </c>
      <c r="P20" s="13">
        <f t="shared" si="3"/>
        <v>3000</v>
      </c>
      <c r="Q20" s="11"/>
      <c r="R20" s="24"/>
    </row>
    <row r="21" spans="1:30">
      <c r="A21" s="1"/>
      <c r="B21" s="19"/>
      <c r="C21" s="4" t="s">
        <v>75</v>
      </c>
      <c r="D21" s="19" t="s">
        <v>76</v>
      </c>
      <c r="E21" s="13"/>
      <c r="F21" s="13"/>
      <c r="G21" s="13">
        <v>50</v>
      </c>
      <c r="H21" s="11"/>
      <c r="I21" s="53"/>
      <c r="J21" s="12">
        <v>20</v>
      </c>
      <c r="K21" s="28" t="s">
        <v>18</v>
      </c>
      <c r="L21" s="23">
        <v>2</v>
      </c>
      <c r="M21" s="23">
        <v>1</v>
      </c>
      <c r="N21" s="10">
        <f t="shared" si="1"/>
        <v>2000</v>
      </c>
      <c r="O21" s="11">
        <f t="shared" si="7"/>
        <v>1000</v>
      </c>
      <c r="P21" s="13">
        <f t="shared" si="3"/>
        <v>3000</v>
      </c>
      <c r="Q21" s="11"/>
      <c r="R21" s="24"/>
    </row>
    <row r="22" spans="1:30">
      <c r="A22" s="5"/>
      <c r="B22" s="19"/>
      <c r="C22" s="4" t="s">
        <v>77</v>
      </c>
      <c r="D22" s="7"/>
      <c r="E22" s="13"/>
      <c r="F22" s="13"/>
      <c r="G22" s="13">
        <v>3000</v>
      </c>
      <c r="H22" s="7"/>
      <c r="I22" s="55"/>
      <c r="J22" s="12">
        <v>21</v>
      </c>
      <c r="K22" s="28" t="s">
        <v>78</v>
      </c>
      <c r="L22" s="23">
        <v>2</v>
      </c>
      <c r="M22" s="26">
        <v>0</v>
      </c>
      <c r="N22" s="10">
        <f t="shared" si="1"/>
        <v>2000</v>
      </c>
      <c r="O22" s="11">
        <f t="shared" si="7"/>
        <v>1000</v>
      </c>
      <c r="P22" s="13">
        <f t="shared" si="3"/>
        <v>3000</v>
      </c>
      <c r="Q22" s="10"/>
      <c r="R22" s="24"/>
    </row>
    <row r="23" spans="1:30">
      <c r="A23" s="5"/>
      <c r="B23" s="19"/>
      <c r="C23" s="2" t="s">
        <v>79</v>
      </c>
      <c r="D23" s="7" t="s">
        <v>80</v>
      </c>
      <c r="E23" s="13"/>
      <c r="F23" s="13"/>
      <c r="G23" s="3">
        <f t="shared" ref="G23:G42" si="8">E23*F23</f>
        <v>0</v>
      </c>
      <c r="H23" s="7"/>
      <c r="I23" s="52"/>
      <c r="J23" s="12">
        <v>22</v>
      </c>
      <c r="K23" s="28" t="s">
        <v>81</v>
      </c>
      <c r="L23" s="22">
        <v>2</v>
      </c>
      <c r="M23" s="26">
        <v>0</v>
      </c>
      <c r="N23" s="10">
        <f t="shared" si="1"/>
        <v>2000</v>
      </c>
      <c r="O23" s="11">
        <f t="shared" si="7"/>
        <v>1000</v>
      </c>
      <c r="P23" s="13">
        <f t="shared" si="3"/>
        <v>3000</v>
      </c>
      <c r="Q23" s="11"/>
      <c r="R23" s="24"/>
    </row>
    <row r="24" spans="1:30">
      <c r="A24" s="5"/>
      <c r="B24" s="19"/>
      <c r="C24" s="2" t="s">
        <v>82</v>
      </c>
      <c r="D24" s="7" t="s">
        <v>80</v>
      </c>
      <c r="E24" s="13"/>
      <c r="F24" s="13"/>
      <c r="G24" s="3">
        <f t="shared" si="8"/>
        <v>0</v>
      </c>
      <c r="H24" s="33"/>
      <c r="I24" s="52"/>
      <c r="J24" s="12">
        <v>23</v>
      </c>
      <c r="K24" s="21" t="s">
        <v>83</v>
      </c>
      <c r="L24" s="22">
        <v>2</v>
      </c>
      <c r="M24" s="34">
        <v>2</v>
      </c>
      <c r="N24" s="10">
        <f t="shared" si="1"/>
        <v>2000</v>
      </c>
      <c r="O24" s="11">
        <f t="shared" si="7"/>
        <v>1000</v>
      </c>
      <c r="P24" s="13">
        <f t="shared" si="3"/>
        <v>3000</v>
      </c>
      <c r="Q24" s="11"/>
      <c r="R24" s="24"/>
      <c r="T24" s="1"/>
    </row>
    <row r="25" spans="1:30" ht="15.75" customHeight="1">
      <c r="A25" s="5"/>
      <c r="B25" s="19"/>
      <c r="C25" s="2" t="s">
        <v>84</v>
      </c>
      <c r="D25" s="7" t="s">
        <v>85</v>
      </c>
      <c r="E25" s="13"/>
      <c r="F25" s="13"/>
      <c r="G25" s="3">
        <f t="shared" si="8"/>
        <v>0</v>
      </c>
      <c r="H25" s="7"/>
      <c r="I25" s="52"/>
      <c r="J25" s="12">
        <v>24</v>
      </c>
      <c r="K25" s="21" t="s">
        <v>86</v>
      </c>
      <c r="L25" s="34">
        <v>3</v>
      </c>
      <c r="M25" s="34">
        <v>1</v>
      </c>
      <c r="N25" s="10">
        <f t="shared" si="1"/>
        <v>3000</v>
      </c>
      <c r="O25" s="11">
        <f t="shared" si="7"/>
        <v>1500</v>
      </c>
      <c r="P25" s="13">
        <f t="shared" si="3"/>
        <v>4500</v>
      </c>
      <c r="Q25" s="11"/>
      <c r="R25" s="24"/>
      <c r="S25" s="1"/>
      <c r="T25" s="1"/>
      <c r="V25" s="5"/>
      <c r="Y25" s="49"/>
      <c r="Z25" s="50"/>
      <c r="AA25" s="50"/>
      <c r="AB25" s="35"/>
      <c r="AC25" s="35"/>
      <c r="AD25" s="35"/>
    </row>
    <row r="26" spans="1:30">
      <c r="A26" s="5"/>
      <c r="B26" s="19"/>
      <c r="C26" s="2" t="s">
        <v>87</v>
      </c>
      <c r="D26" s="7" t="s">
        <v>88</v>
      </c>
      <c r="E26" s="13"/>
      <c r="F26" s="13"/>
      <c r="G26" s="3">
        <f t="shared" si="8"/>
        <v>0</v>
      </c>
      <c r="H26" s="7"/>
      <c r="I26" s="52"/>
      <c r="J26" s="12">
        <v>25</v>
      </c>
      <c r="K26" s="21" t="s">
        <v>17</v>
      </c>
      <c r="L26" s="22">
        <v>1</v>
      </c>
      <c r="M26" s="34">
        <v>0</v>
      </c>
      <c r="N26" s="10">
        <f t="shared" si="1"/>
        <v>1000</v>
      </c>
      <c r="O26" s="11">
        <f t="shared" si="7"/>
        <v>500</v>
      </c>
      <c r="P26" s="13">
        <f t="shared" si="3"/>
        <v>1500</v>
      </c>
      <c r="Q26" s="10"/>
      <c r="R26" s="24"/>
      <c r="S26" s="1"/>
      <c r="T26" s="1"/>
      <c r="V26" s="5"/>
      <c r="Y26" s="50"/>
      <c r="Z26" s="50"/>
      <c r="AA26" s="50"/>
      <c r="AB26" s="35"/>
      <c r="AC26" s="35"/>
      <c r="AD26" s="35"/>
    </row>
    <row r="27" spans="1:30">
      <c r="A27" s="1"/>
      <c r="B27" s="18"/>
      <c r="C27" s="2" t="s">
        <v>89</v>
      </c>
      <c r="D27" s="7" t="s">
        <v>90</v>
      </c>
      <c r="E27" s="13"/>
      <c r="F27" s="13"/>
      <c r="G27" s="3">
        <f t="shared" si="8"/>
        <v>0</v>
      </c>
      <c r="H27" s="7"/>
      <c r="I27" s="53"/>
      <c r="J27" s="12">
        <v>26</v>
      </c>
      <c r="K27" s="21" t="s">
        <v>91</v>
      </c>
      <c r="L27" s="22">
        <v>1</v>
      </c>
      <c r="M27" s="34">
        <v>2</v>
      </c>
      <c r="N27" s="10">
        <f t="shared" si="1"/>
        <v>1000</v>
      </c>
      <c r="O27" s="11">
        <f t="shared" si="7"/>
        <v>500</v>
      </c>
      <c r="P27" s="13">
        <f t="shared" si="3"/>
        <v>1500</v>
      </c>
      <c r="Q27" s="10"/>
      <c r="R27" s="24"/>
      <c r="S27" s="1"/>
      <c r="T27" s="1"/>
      <c r="V27" s="5"/>
      <c r="Y27" s="50"/>
      <c r="Z27" s="50"/>
      <c r="AA27" s="50"/>
      <c r="AB27" s="35"/>
      <c r="AC27" s="35"/>
      <c r="AD27" s="35"/>
    </row>
    <row r="28" spans="1:30">
      <c r="A28" s="5"/>
      <c r="B28" s="18"/>
      <c r="C28" s="2" t="s">
        <v>92</v>
      </c>
      <c r="D28" s="7" t="s">
        <v>93</v>
      </c>
      <c r="E28" s="13">
        <v>3</v>
      </c>
      <c r="F28" s="13">
        <v>400</v>
      </c>
      <c r="G28" s="3">
        <f t="shared" si="8"/>
        <v>1200</v>
      </c>
      <c r="H28" s="7"/>
      <c r="I28" s="36"/>
      <c r="J28" s="12">
        <v>27</v>
      </c>
      <c r="K28" s="21" t="s">
        <v>94</v>
      </c>
      <c r="L28" s="34">
        <v>2</v>
      </c>
      <c r="M28" s="34">
        <v>1</v>
      </c>
      <c r="N28" s="10">
        <f t="shared" si="1"/>
        <v>2000</v>
      </c>
      <c r="O28" s="11"/>
      <c r="P28" s="13">
        <f t="shared" si="3"/>
        <v>2000</v>
      </c>
      <c r="Q28" s="10"/>
      <c r="R28" s="24"/>
      <c r="S28" s="1"/>
      <c r="T28" s="1"/>
      <c r="V28" s="5"/>
      <c r="Y28" s="50"/>
      <c r="Z28" s="50"/>
      <c r="AA28" s="50"/>
      <c r="AB28" s="35"/>
      <c r="AC28" s="35"/>
      <c r="AD28" s="35"/>
    </row>
    <row r="29" spans="1:30">
      <c r="A29" s="5"/>
      <c r="B29" s="18"/>
      <c r="C29" s="2" t="s">
        <v>95</v>
      </c>
      <c r="D29" s="7" t="s">
        <v>93</v>
      </c>
      <c r="E29" s="13">
        <v>3</v>
      </c>
      <c r="F29" s="13">
        <v>400</v>
      </c>
      <c r="G29" s="3">
        <f t="shared" si="8"/>
        <v>1200</v>
      </c>
      <c r="H29" s="7"/>
      <c r="I29" s="30"/>
      <c r="J29" s="12">
        <v>28</v>
      </c>
      <c r="K29" s="21" t="s">
        <v>96</v>
      </c>
      <c r="L29" s="22">
        <v>2</v>
      </c>
      <c r="M29" s="34">
        <v>0</v>
      </c>
      <c r="N29" s="10">
        <f t="shared" si="1"/>
        <v>2000</v>
      </c>
      <c r="O29" s="11">
        <f>L29*500</f>
        <v>1000</v>
      </c>
      <c r="P29" s="13">
        <f t="shared" si="3"/>
        <v>3000</v>
      </c>
      <c r="Q29" s="37"/>
      <c r="R29" s="24"/>
      <c r="S29" s="1"/>
      <c r="T29" s="1"/>
      <c r="V29" s="1"/>
      <c r="Y29" s="50"/>
      <c r="Z29" s="50"/>
      <c r="AA29" s="50"/>
      <c r="AB29" s="35"/>
      <c r="AC29" s="35"/>
      <c r="AD29" s="35"/>
    </row>
    <row r="30" spans="1:30">
      <c r="A30" s="1"/>
      <c r="B30" s="18"/>
      <c r="C30" s="2" t="s">
        <v>97</v>
      </c>
      <c r="D30" s="7" t="s">
        <v>98</v>
      </c>
      <c r="E30" s="13">
        <v>5</v>
      </c>
      <c r="F30" s="13">
        <v>190</v>
      </c>
      <c r="G30" s="3">
        <f t="shared" si="8"/>
        <v>950</v>
      </c>
      <c r="H30" s="7"/>
      <c r="I30" s="36"/>
      <c r="J30" s="12">
        <v>29</v>
      </c>
      <c r="K30" s="21" t="s">
        <v>99</v>
      </c>
      <c r="L30" s="34">
        <v>1</v>
      </c>
      <c r="M30" s="34">
        <v>1</v>
      </c>
      <c r="N30" s="10">
        <f t="shared" si="1"/>
        <v>1000</v>
      </c>
      <c r="O30" s="11"/>
      <c r="P30" s="13">
        <f t="shared" si="3"/>
        <v>1000</v>
      </c>
      <c r="Q30" s="10"/>
      <c r="R30" s="24"/>
      <c r="S30" s="1"/>
      <c r="T30" s="1"/>
      <c r="V30" s="5"/>
      <c r="Y30" s="50"/>
      <c r="Z30" s="50"/>
      <c r="AA30" s="50"/>
      <c r="AB30" s="35"/>
      <c r="AC30" s="35"/>
      <c r="AD30" s="35"/>
    </row>
    <row r="31" spans="1:30">
      <c r="A31" s="5"/>
      <c r="B31" s="18"/>
      <c r="C31" s="2" t="s">
        <v>100</v>
      </c>
      <c r="D31" s="7" t="s">
        <v>101</v>
      </c>
      <c r="E31" s="13">
        <v>1</v>
      </c>
      <c r="F31" s="13">
        <v>350</v>
      </c>
      <c r="G31" s="3">
        <f t="shared" si="8"/>
        <v>350</v>
      </c>
      <c r="H31" s="7"/>
      <c r="I31" s="38"/>
      <c r="J31" s="12">
        <v>30</v>
      </c>
      <c r="K31" s="32" t="s">
        <v>19</v>
      </c>
      <c r="L31" s="11">
        <v>1</v>
      </c>
      <c r="M31" s="32">
        <v>0</v>
      </c>
      <c r="N31" s="10">
        <f t="shared" si="1"/>
        <v>1000</v>
      </c>
      <c r="O31" s="11">
        <f>L31*500</f>
        <v>500</v>
      </c>
      <c r="P31" s="13">
        <f t="shared" si="3"/>
        <v>1500</v>
      </c>
      <c r="Q31" s="10"/>
      <c r="R31" s="24"/>
    </row>
    <row r="32" spans="1:30">
      <c r="A32" s="5"/>
      <c r="B32" s="18"/>
      <c r="C32" s="2" t="s">
        <v>28</v>
      </c>
      <c r="D32" s="7" t="s">
        <v>102</v>
      </c>
      <c r="E32" s="13">
        <v>3</v>
      </c>
      <c r="F32" s="13">
        <v>50</v>
      </c>
      <c r="G32" s="3">
        <f t="shared" si="8"/>
        <v>150</v>
      </c>
      <c r="H32" s="7"/>
      <c r="I32" s="36"/>
      <c r="K32" s="1"/>
      <c r="M32" s="1"/>
      <c r="O32" s="39"/>
      <c r="P32" s="40"/>
    </row>
    <row r="33" spans="1:20">
      <c r="A33" s="1"/>
      <c r="B33" s="18"/>
      <c r="C33" s="2" t="s">
        <v>29</v>
      </c>
      <c r="D33" s="7" t="s">
        <v>103</v>
      </c>
      <c r="E33" s="13">
        <v>3</v>
      </c>
      <c r="F33" s="13">
        <v>100</v>
      </c>
      <c r="G33" s="3">
        <f t="shared" si="8"/>
        <v>300</v>
      </c>
      <c r="H33" s="7"/>
      <c r="I33" s="36"/>
      <c r="M33" s="1"/>
      <c r="Q33" s="39"/>
      <c r="R33" s="39"/>
      <c r="S33" s="39"/>
      <c r="T33" s="39"/>
    </row>
    <row r="34" spans="1:20">
      <c r="A34" s="1"/>
      <c r="B34" s="18"/>
      <c r="C34" s="2" t="s">
        <v>30</v>
      </c>
      <c r="D34" s="7" t="s">
        <v>104</v>
      </c>
      <c r="E34" s="13">
        <v>2</v>
      </c>
      <c r="F34" s="13">
        <v>200</v>
      </c>
      <c r="G34" s="3">
        <f t="shared" si="8"/>
        <v>400</v>
      </c>
      <c r="H34" s="7"/>
      <c r="I34" s="36"/>
      <c r="L34">
        <f t="shared" ref="L34:P34" si="9">SUM(L2:L33)</f>
        <v>49</v>
      </c>
      <c r="M34">
        <f t="shared" si="9"/>
        <v>19</v>
      </c>
      <c r="N34">
        <f t="shared" si="9"/>
        <v>49000</v>
      </c>
      <c r="O34">
        <f t="shared" si="9"/>
        <v>21500</v>
      </c>
      <c r="P34">
        <f t="shared" si="9"/>
        <v>70500</v>
      </c>
      <c r="Q34" s="39"/>
      <c r="R34" s="39"/>
      <c r="S34" s="39"/>
      <c r="T34" s="39"/>
    </row>
    <row r="35" spans="1:20">
      <c r="A35" s="1"/>
      <c r="B35" s="18"/>
      <c r="C35" s="4" t="s">
        <v>105</v>
      </c>
      <c r="D35" s="7">
        <v>25</v>
      </c>
      <c r="E35" s="13">
        <v>25</v>
      </c>
      <c r="F35" s="13">
        <v>25</v>
      </c>
      <c r="G35" s="3">
        <f t="shared" si="8"/>
        <v>625</v>
      </c>
      <c r="H35" s="7"/>
      <c r="I35" s="10"/>
      <c r="M35" s="1"/>
      <c r="Q35" s="39"/>
      <c r="R35" s="39"/>
      <c r="S35" s="39"/>
      <c r="T35" s="39"/>
    </row>
    <row r="36" spans="1:20">
      <c r="A36" s="1"/>
      <c r="B36" s="18"/>
      <c r="C36" s="2" t="s">
        <v>61</v>
      </c>
      <c r="D36" s="7" t="s">
        <v>106</v>
      </c>
      <c r="E36" s="13">
        <v>3</v>
      </c>
      <c r="F36" s="13">
        <v>200</v>
      </c>
      <c r="G36" s="3">
        <f t="shared" si="8"/>
        <v>600</v>
      </c>
      <c r="H36" s="6"/>
      <c r="I36" s="36"/>
      <c r="K36" s="1"/>
      <c r="M36" s="1"/>
      <c r="T36" s="39"/>
    </row>
    <row r="37" spans="1:20">
      <c r="A37" s="1"/>
      <c r="B37" s="18"/>
      <c r="C37" s="2" t="s">
        <v>34</v>
      </c>
      <c r="D37" s="7" t="s">
        <v>107</v>
      </c>
      <c r="E37" s="13">
        <v>15</v>
      </c>
      <c r="F37" s="13">
        <v>120</v>
      </c>
      <c r="G37" s="3">
        <f t="shared" si="8"/>
        <v>1800</v>
      </c>
      <c r="H37" s="6"/>
      <c r="I37" s="36"/>
      <c r="K37" s="41"/>
      <c r="M37" s="1"/>
      <c r="S37" s="39"/>
      <c r="T37" s="39"/>
    </row>
    <row r="38" spans="1:20">
      <c r="A38" s="1"/>
      <c r="B38" s="18"/>
      <c r="C38" s="2" t="s">
        <v>37</v>
      </c>
      <c r="D38" s="7" t="s">
        <v>108</v>
      </c>
      <c r="E38" s="13">
        <v>50</v>
      </c>
      <c r="F38" s="13">
        <v>30</v>
      </c>
      <c r="G38" s="3">
        <f t="shared" si="8"/>
        <v>1500</v>
      </c>
      <c r="H38" s="7"/>
      <c r="I38" s="36"/>
      <c r="K38" s="1"/>
      <c r="M38" s="1"/>
      <c r="S38" s="39"/>
      <c r="T38" s="39"/>
    </row>
    <row r="39" spans="1:20">
      <c r="A39" s="1"/>
      <c r="B39" s="18"/>
      <c r="C39" s="2" t="s">
        <v>109</v>
      </c>
      <c r="D39" s="7" t="s">
        <v>48</v>
      </c>
      <c r="E39" s="13">
        <v>2</v>
      </c>
      <c r="F39" s="13">
        <v>300</v>
      </c>
      <c r="G39" s="3">
        <f t="shared" si="8"/>
        <v>600</v>
      </c>
      <c r="H39" s="6"/>
      <c r="I39" s="36"/>
      <c r="K39" s="1"/>
      <c r="M39" s="1"/>
    </row>
    <row r="40" spans="1:20">
      <c r="A40" s="1"/>
      <c r="B40" s="18"/>
      <c r="C40" s="2" t="s">
        <v>110</v>
      </c>
      <c r="D40" s="7" t="s">
        <v>111</v>
      </c>
      <c r="E40" s="13">
        <v>2</v>
      </c>
      <c r="F40" s="13">
        <v>800</v>
      </c>
      <c r="G40" s="3">
        <f t="shared" si="8"/>
        <v>1600</v>
      </c>
      <c r="H40" s="7"/>
      <c r="I40" s="38"/>
      <c r="K40" s="1"/>
      <c r="M40" s="1"/>
    </row>
    <row r="41" spans="1:20">
      <c r="A41" s="1"/>
      <c r="B41" s="19"/>
      <c r="C41" s="2" t="s">
        <v>53</v>
      </c>
      <c r="D41" s="7" t="s">
        <v>112</v>
      </c>
      <c r="E41" s="13">
        <v>80</v>
      </c>
      <c r="F41" s="13">
        <v>80</v>
      </c>
      <c r="G41" s="3">
        <f t="shared" si="8"/>
        <v>6400</v>
      </c>
      <c r="H41" s="7"/>
      <c r="I41" s="38"/>
      <c r="K41" s="1"/>
      <c r="M41" s="1"/>
    </row>
    <row r="42" spans="1:20">
      <c r="A42" s="1"/>
      <c r="B42" s="18"/>
      <c r="C42" s="2" t="s">
        <v>113</v>
      </c>
      <c r="D42" s="7" t="s">
        <v>114</v>
      </c>
      <c r="E42" s="13">
        <v>6</v>
      </c>
      <c r="F42" s="13">
        <v>400</v>
      </c>
      <c r="G42" s="3">
        <f t="shared" si="8"/>
        <v>2400</v>
      </c>
      <c r="H42" s="42"/>
      <c r="I42" s="43"/>
      <c r="K42" s="1"/>
      <c r="M42" s="1"/>
    </row>
    <row r="43" spans="1:20">
      <c r="A43" s="1"/>
      <c r="B43" s="31"/>
      <c r="C43" s="44" t="s">
        <v>115</v>
      </c>
      <c r="D43" s="10"/>
      <c r="E43" s="11"/>
      <c r="F43" s="11"/>
      <c r="G43" s="13">
        <v>500</v>
      </c>
      <c r="H43" s="11"/>
      <c r="I43" s="36" t="s">
        <v>40</v>
      </c>
      <c r="K43" s="1"/>
      <c r="M43" s="1"/>
    </row>
    <row r="44" spans="1:20">
      <c r="A44" s="1"/>
      <c r="B44" s="14"/>
      <c r="C44" s="2" t="s">
        <v>116</v>
      </c>
      <c r="D44" s="6" t="s">
        <v>117</v>
      </c>
      <c r="E44" s="13">
        <v>1</v>
      </c>
      <c r="F44" s="13">
        <v>1000</v>
      </c>
      <c r="G44" s="3">
        <f>E44*F44</f>
        <v>1000</v>
      </c>
      <c r="H44" s="6"/>
      <c r="I44" s="45"/>
      <c r="K44" s="1"/>
      <c r="M44" s="1"/>
    </row>
    <row r="45" spans="1:20">
      <c r="A45" s="1"/>
      <c r="B45" s="46"/>
      <c r="C45" s="10"/>
      <c r="D45" s="10"/>
      <c r="E45" s="10"/>
      <c r="F45" s="10"/>
      <c r="G45" s="10"/>
      <c r="H45" s="10"/>
      <c r="I45" s="10"/>
      <c r="K45" s="1"/>
      <c r="M45" s="1"/>
    </row>
    <row r="46" spans="1:20">
      <c r="A46" s="1"/>
      <c r="B46" s="46"/>
      <c r="C46" s="10"/>
      <c r="D46" s="10"/>
      <c r="E46" s="10"/>
      <c r="F46" s="10"/>
      <c r="G46" s="10"/>
      <c r="H46" s="10"/>
      <c r="I46" s="10"/>
      <c r="K46" s="1"/>
      <c r="M46" s="1"/>
    </row>
    <row r="47" spans="1:20">
      <c r="A47" s="1"/>
      <c r="B47" s="31"/>
      <c r="C47" s="10"/>
      <c r="D47" s="10"/>
      <c r="E47" s="10"/>
      <c r="F47" s="10"/>
      <c r="G47" s="10"/>
      <c r="H47" s="10"/>
      <c r="I47" s="10"/>
      <c r="K47" s="1"/>
      <c r="M47" s="1"/>
    </row>
    <row r="48" spans="1:20">
      <c r="A48" s="1"/>
      <c r="B48" s="46"/>
      <c r="C48" s="10"/>
      <c r="D48" s="10"/>
      <c r="E48" s="10"/>
      <c r="F48" s="10"/>
      <c r="G48" s="10"/>
      <c r="H48" s="10"/>
      <c r="I48" s="10"/>
      <c r="K48" s="1"/>
      <c r="M48" s="1"/>
    </row>
    <row r="49" spans="1:13">
      <c r="A49" s="1"/>
      <c r="B49" s="31"/>
      <c r="C49" s="10"/>
      <c r="D49" s="10"/>
      <c r="E49" s="10"/>
      <c r="F49" s="10"/>
      <c r="G49" s="10"/>
      <c r="H49" s="10"/>
      <c r="I49" s="10"/>
      <c r="K49" s="1"/>
      <c r="M49" s="1"/>
    </row>
    <row r="50" spans="1:13">
      <c r="A50" s="1"/>
      <c r="B50" s="10"/>
      <c r="C50" s="10"/>
      <c r="D50" s="10"/>
      <c r="E50" s="10"/>
      <c r="F50" s="10"/>
      <c r="G50" s="10"/>
      <c r="H50" s="10"/>
      <c r="I50" s="10"/>
      <c r="K50" s="1"/>
      <c r="M50" s="1"/>
    </row>
    <row r="51" spans="1:13">
      <c r="A51" s="1"/>
      <c r="B51" s="10"/>
      <c r="C51" s="10"/>
      <c r="D51" s="10"/>
      <c r="E51" s="10"/>
      <c r="F51" s="10"/>
      <c r="G51" s="10"/>
      <c r="H51" s="10"/>
      <c r="I51" s="10"/>
      <c r="K51" s="1"/>
      <c r="M51" s="1"/>
    </row>
    <row r="52" spans="1:13">
      <c r="A52" s="1"/>
      <c r="B52" s="46"/>
      <c r="C52" s="10"/>
      <c r="D52" s="10"/>
      <c r="E52" s="10"/>
      <c r="F52" s="10"/>
      <c r="G52" s="10"/>
      <c r="H52" s="10"/>
      <c r="I52" s="10"/>
      <c r="K52" s="1"/>
      <c r="M52" s="1"/>
    </row>
    <row r="53" spans="1:13">
      <c r="A53" s="1"/>
      <c r="B53" s="1"/>
      <c r="K53" s="1"/>
      <c r="M53" s="1"/>
    </row>
    <row r="54" spans="1:13">
      <c r="A54" s="1"/>
      <c r="B54" s="1"/>
      <c r="K54" s="1"/>
      <c r="M54" s="1"/>
    </row>
    <row r="55" spans="1:13">
      <c r="A55" s="1"/>
      <c r="B55" s="1"/>
      <c r="K55" s="1"/>
      <c r="M55" s="1"/>
    </row>
    <row r="56" spans="1:13">
      <c r="A56" s="1"/>
      <c r="B56" s="1"/>
      <c r="K56" s="1"/>
      <c r="M56" s="1"/>
    </row>
    <row r="57" spans="1:13">
      <c r="A57" s="1"/>
      <c r="B57" s="1"/>
      <c r="C57" s="1"/>
      <c r="D57" s="40"/>
      <c r="E57" s="47"/>
      <c r="F57" s="47"/>
      <c r="G57" s="1">
        <f>SUM(G2:G56)</f>
        <v>69295</v>
      </c>
      <c r="H57" s="1">
        <f>SUM(H2:H44)</f>
        <v>0</v>
      </c>
      <c r="I57" s="1">
        <f>M26</f>
        <v>0</v>
      </c>
      <c r="K57" s="1"/>
      <c r="M57" s="1"/>
    </row>
    <row r="58" spans="1:13">
      <c r="A58" s="1"/>
      <c r="B58" s="1"/>
      <c r="C58" s="1"/>
      <c r="D58" s="40"/>
      <c r="E58" s="47"/>
      <c r="F58" s="47"/>
      <c r="G58" s="47" t="s">
        <v>6</v>
      </c>
      <c r="H58" s="47" t="s">
        <v>5</v>
      </c>
      <c r="I58" s="47" t="s">
        <v>1</v>
      </c>
      <c r="K58" s="1"/>
      <c r="M58" s="1"/>
    </row>
    <row r="59" spans="1:13">
      <c r="A59" s="1"/>
      <c r="B59" s="1"/>
      <c r="C59" s="1"/>
      <c r="D59" s="40"/>
      <c r="E59" s="1"/>
      <c r="F59" s="1"/>
      <c r="G59" s="47"/>
      <c r="H59" s="47"/>
      <c r="K59" s="1"/>
      <c r="M59" s="1"/>
    </row>
    <row r="60" spans="1:13">
      <c r="A60" s="1"/>
      <c r="B60" s="1"/>
      <c r="C60" s="1"/>
      <c r="D60" s="40"/>
      <c r="E60" s="1"/>
      <c r="F60" s="1"/>
      <c r="G60" s="1"/>
      <c r="H60" s="48"/>
      <c r="I60" s="1">
        <f>I57-H57</f>
        <v>0</v>
      </c>
      <c r="K60" s="1"/>
      <c r="M60" s="1"/>
    </row>
    <row r="61" spans="1:13">
      <c r="A61" s="1"/>
      <c r="B61" s="1"/>
      <c r="C61" s="1"/>
      <c r="D61" s="40"/>
      <c r="E61" s="1"/>
      <c r="F61" s="1"/>
      <c r="G61" s="1"/>
      <c r="H61" s="47"/>
      <c r="I61" s="47" t="s">
        <v>118</v>
      </c>
      <c r="K61" s="1"/>
      <c r="M61" s="1"/>
    </row>
    <row r="62" spans="1:13">
      <c r="A62" s="1"/>
      <c r="K62" s="1"/>
      <c r="M62" s="1"/>
    </row>
    <row r="63" spans="1:13">
      <c r="A63" s="1"/>
    </row>
    <row r="64" spans="1:13">
      <c r="A64" s="1"/>
    </row>
    <row r="65" spans="1:1">
      <c r="A65" s="1"/>
    </row>
  </sheetData>
  <mergeCells count="5">
    <mergeCell ref="Y25:AA30"/>
    <mergeCell ref="I6:I9"/>
    <mergeCell ref="I14:I21"/>
    <mergeCell ref="I3:I5"/>
    <mergeCell ref="I22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Турслет ПАРК59 Пермь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Shumi</cp:lastModifiedBy>
  <dcterms:modified xsi:type="dcterms:W3CDTF">2018-04-12T05:15:25Z</dcterms:modified>
</cp:coreProperties>
</file>